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<sst xmlns="http://schemas.openxmlformats.org/spreadsheetml/2006/main" count="58" uniqueCount="53">
  <si>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Donaciones para eventos</t>
  </si>
  <si>
    <t>TOTAL INGRESOS</t>
  </si>
  <si>
    <t>Catering</t>
  </si>
  <si>
    <t>Tarjeta bancaria</t>
  </si>
  <si>
    <t>Gastos varios</t>
  </si>
  <si>
    <t>INGRESOS - GASTOS</t>
  </si>
  <si>
    <t>INGRESOS ESTIMADOS</t>
  </si>
  <si>
    <t>GASTOS ESTIMADOS</t>
  </si>
  <si>
    <t>TOTAL GASTOS</t>
  </si>
  <si>
    <t>Cuotas de patrocinadores (16)</t>
  </si>
  <si>
    <t>5 personas x 10 eventos x 10€/evento</t>
  </si>
  <si>
    <t>5 personas x 10 eventos x 5€/evento</t>
  </si>
  <si>
    <t>Pax</t>
  </si>
  <si>
    <t>Subtotal</t>
  </si>
  <si>
    <t>Gastos Ticketea por donaciones eventos</t>
  </si>
  <si>
    <t>Asociación de EMPRENDEDORES_</t>
  </si>
  <si>
    <t>Presupuesto 2015</t>
  </si>
  <si>
    <t>Cumbre anual a 50€/persona</t>
  </si>
  <si>
    <t>Cuotas de socios (80)</t>
  </si>
  <si>
    <t>Primer trimestre (4 trimestres a 15€ = 60€)</t>
  </si>
  <si>
    <t>Segundo trimestre (3 trimestres a 15€ = 45€)</t>
  </si>
  <si>
    <t>Tercer Trimestre (2 trimestres a 15€ = 30€)</t>
  </si>
  <si>
    <t>Cuarto Trimestre (1 trimestre a 15€ = 15€)</t>
  </si>
  <si>
    <t>Primer trimestre (4 trimestres a 30€ = 120€)</t>
  </si>
  <si>
    <t>Segundo trimestre (3 trimestres a 30€ = 90€)</t>
  </si>
  <si>
    <t>Tercer Trimestre (2 trimestres a 30€ = 60€)</t>
  </si>
  <si>
    <t>Cuarto Trimestre (1 trimestre a 30€ = 30€)</t>
  </si>
  <si>
    <t>Donaciones cumbre anual (2T 25% = 12,50€)</t>
  </si>
  <si>
    <t>Donaciones cumbre anual (3T 50% = 25€)</t>
  </si>
  <si>
    <t>Donaciones cumbre anual (4T 75% = 37,50€)</t>
  </si>
  <si>
    <t>Donaciones cumbre anual (Acompañantes = 50€)</t>
  </si>
  <si>
    <t>Donaciones cumbre anual (1T 0% = 0€)</t>
  </si>
  <si>
    <t>Gastos Paypal 0,35€ por op. + 3,4% cumbre anual</t>
  </si>
  <si>
    <t>Gastos Paypal 0,35€ por op. + 3,4% patrocinadores</t>
  </si>
  <si>
    <t>Gastos Paypal 0,35€ por op. + 3,4% socios</t>
  </si>
  <si>
    <t>Ticketea cobran 10% o mínimo 1 € por operación</t>
  </si>
  <si>
    <t>100 entradas x 1€ = 100€</t>
  </si>
  <si>
    <t>Paypal cobran 0,35€ por operación + 3,4%</t>
  </si>
  <si>
    <t>(16 patrocinadores x 0,35 + 5pat. x 30€ x 4 trimestres x 3,4% )+</t>
  </si>
  <si>
    <t>(16soc x 0,35€ + 3,4% de 200€ ) + (12soc x 0,35€ + 3,4% de 300€ ) +</t>
  </si>
  <si>
    <t>(80 socios x 0,35 + 25soc. x 15€ x 4 trimestres x 3,4%) +</t>
  </si>
  <si>
    <t xml:space="preserve"> + (20soc. x 15€ x 1 trimestres x 3,4%) = 135,10€</t>
  </si>
  <si>
    <t xml:space="preserve"> + (4soc. x 30€ x 1 trimestres x 3,4%) = 48,44 €</t>
  </si>
  <si>
    <t xml:space="preserve"> + (20soc. x 15€ x 3 trimestres x 3,4%) + </t>
  </si>
  <si>
    <t xml:space="preserve"> + (15soc. x 15€ x 2 trimestres x 3,4%) +</t>
  </si>
  <si>
    <t xml:space="preserve"> + (4pat. x 30€ x 3 trimestres x 3,4%) + </t>
  </si>
  <si>
    <t xml:space="preserve"> + (3pat. x 30€ x 2 trimestres x 3,4% )+</t>
  </si>
  <si>
    <t>CUOTA DE SOCIOS</t>
  </si>
  <si>
    <t>CUOTA DE PATROCINADORES</t>
  </si>
  <si>
    <t>CUMBRE</t>
  </si>
  <si>
    <t xml:space="preserve"> + (16soc x 0,35€ + 3,4% de 600€ ) + </t>
  </si>
  <si>
    <t xml:space="preserve"> + (15invitados x 0,35€ + 3,4% de 750€ )= 83,55€</t>
  </si>
  <si>
    <t>CALCULO DE LAS CUOTAS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</si>
</sst>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#,##0.00\ &quot;€&quot;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9">
    <font>
      <sz val="11"/>
      <color indexed="8"/>
      <name val="Calibri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Verdana"/>
      <family val="2"/>
    </font>
    <font>
      <sz val="12"/>
      <color indexed="23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b/>
      <i/>
      <sz val="20"/>
      <color indexed="8"/>
      <name val="Verdana"/>
      <family val="2"/>
    </font>
    <font>
      <sz val="14"/>
      <color indexed="8"/>
      <name val="Verdan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5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44" fontId="23" fillId="0" borderId="10" xfId="50" applyFont="1" applyFill="1" applyBorder="1" applyAlignment="1">
      <alignment/>
    </xf>
    <xf numFmtId="44" fontId="24" fillId="0" borderId="10" xfId="50" applyFont="1" applyFill="1" applyBorder="1" applyAlignment="1">
      <alignment/>
    </xf>
    <xf numFmtId="0" fontId="24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44" fontId="24" fillId="0" borderId="0" xfId="50" applyFont="1" applyFill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190500</xdr:rowOff>
    </xdr:from>
    <xdr:to>
      <xdr:col>2</xdr:col>
      <xdr:colOff>714375</xdr:colOff>
      <xdr:row>0</xdr:row>
      <xdr:rowOff>742950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0500"/>
          <a:ext cx="4914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1">
      <selection activeCell="A4" sqref="A4:C4"/>
    </sheetView>
  </sheetViews>
  <sheetFormatPr defaultColWidth="11.421875" defaultRowHeight="15"/>
  <cols>
    <col min="1" max="1" width="63.8515625" style="0" bestFit="1" customWidth="1"/>
    <col min="2" max="2" width="5.421875" style="0" bestFit="1" customWidth="1"/>
    <col min="3" max="3" width="17.140625" style="0" bestFit="1" customWidth="1"/>
    <col min="4" max="4" width="5.7109375" style="0" customWidth="1"/>
  </cols>
  <sheetData>
    <row r="1" spans="1:3" ht="67.5" customHeight="1">
      <c r="A1" s="24"/>
      <c r="B1" s="24"/>
      <c r="C1" s="24"/>
    </row>
    <row r="2" spans="1:3" ht="24.75">
      <c r="A2" s="25" t="s">
        <v>15</v>
      </c>
      <c r="B2" s="25"/>
      <c r="C2" s="25"/>
    </row>
    <row r="3" spans="1:3" ht="24.75">
      <c r="A3" s="21"/>
      <c r="B3" s="21"/>
      <c r="C3" s="21"/>
    </row>
    <row r="4" spans="1:3" ht="18">
      <c r="A4" s="26" t="s">
        <v>16</v>
      </c>
      <c r="B4" s="26"/>
      <c r="C4" s="26"/>
    </row>
    <row r="5" spans="1:3" ht="18">
      <c r="A5" s="20"/>
      <c r="B5" s="20"/>
      <c r="C5" s="20"/>
    </row>
    <row r="6" spans="1:4" ht="15.75">
      <c r="A6" s="2" t="s">
        <v>6</v>
      </c>
      <c r="B6" s="3"/>
      <c r="C6" s="4"/>
      <c r="D6" s="1"/>
    </row>
    <row r="7" spans="1:4" ht="15.75">
      <c r="A7" s="11" t="s">
        <v>18</v>
      </c>
      <c r="B7" s="7" t="s">
        <v>12</v>
      </c>
      <c r="C7" s="4"/>
      <c r="D7" s="1"/>
    </row>
    <row r="8" spans="1:4" ht="15.75">
      <c r="A8" s="6" t="s">
        <v>19</v>
      </c>
      <c r="B8" s="7">
        <v>25</v>
      </c>
      <c r="C8" s="8">
        <f>(15*4)*B8</f>
        <v>1500</v>
      </c>
      <c r="D8" s="1"/>
    </row>
    <row r="9" spans="1:4" ht="15.75">
      <c r="A9" s="6" t="s">
        <v>20</v>
      </c>
      <c r="B9" s="7">
        <v>20</v>
      </c>
      <c r="C9" s="8">
        <f>(15*3)*B9</f>
        <v>900</v>
      </c>
      <c r="D9" s="1"/>
    </row>
    <row r="10" spans="1:4" ht="15.75">
      <c r="A10" s="6" t="s">
        <v>21</v>
      </c>
      <c r="B10" s="7">
        <v>15</v>
      </c>
      <c r="C10" s="8">
        <f>(15*2)*B10</f>
        <v>450</v>
      </c>
      <c r="D10" s="1"/>
    </row>
    <row r="11" spans="1:4" ht="15.75">
      <c r="A11" s="6" t="s">
        <v>22</v>
      </c>
      <c r="B11" s="7">
        <v>20</v>
      </c>
      <c r="C11" s="8">
        <f>15*B11</f>
        <v>300</v>
      </c>
      <c r="D11" s="1"/>
    </row>
    <row r="12" spans="1:4" ht="15.75">
      <c r="A12" s="11" t="s">
        <v>13</v>
      </c>
      <c r="B12" s="9">
        <f>SUM(B8:B11)</f>
        <v>80</v>
      </c>
      <c r="C12" s="10">
        <f>SUM(C8:C11)</f>
        <v>3150</v>
      </c>
      <c r="D12" s="1"/>
    </row>
    <row r="13" spans="1:4" ht="15.75">
      <c r="A13" s="11" t="s">
        <v>9</v>
      </c>
      <c r="B13" s="7" t="s">
        <v>12</v>
      </c>
      <c r="C13" s="5"/>
      <c r="D13" s="1"/>
    </row>
    <row r="14" spans="1:3" ht="15.75">
      <c r="A14" s="6" t="s">
        <v>23</v>
      </c>
      <c r="B14" s="7">
        <v>5</v>
      </c>
      <c r="C14" s="8">
        <f>(30*4)*B14</f>
        <v>600</v>
      </c>
    </row>
    <row r="15" spans="1:3" ht="15.75">
      <c r="A15" s="6" t="s">
        <v>24</v>
      </c>
      <c r="B15" s="7">
        <v>4</v>
      </c>
      <c r="C15" s="8">
        <f>(30*3)*B15</f>
        <v>360</v>
      </c>
    </row>
    <row r="16" spans="1:3" ht="15.75">
      <c r="A16" s="6" t="s">
        <v>25</v>
      </c>
      <c r="B16" s="7">
        <v>3</v>
      </c>
      <c r="C16" s="8">
        <f>(30*2)*B16</f>
        <v>180</v>
      </c>
    </row>
    <row r="17" spans="1:3" ht="15.75">
      <c r="A17" s="6" t="s">
        <v>26</v>
      </c>
      <c r="B17" s="7">
        <v>4</v>
      </c>
      <c r="C17" s="8">
        <f>30*B17</f>
        <v>120</v>
      </c>
    </row>
    <row r="18" spans="1:3" ht="15.75">
      <c r="A18" s="11" t="s">
        <v>13</v>
      </c>
      <c r="B18" s="9">
        <f>SUM(B14:B17)</f>
        <v>16</v>
      </c>
      <c r="C18" s="10">
        <f>SUM(C14:C17)</f>
        <v>1260</v>
      </c>
    </row>
    <row r="19" spans="1:3" ht="15.75">
      <c r="A19" s="11" t="s">
        <v>0</v>
      </c>
      <c r="B19" s="7" t="s">
        <v>12</v>
      </c>
      <c r="C19" s="12"/>
    </row>
    <row r="20" spans="1:3" ht="15.75">
      <c r="A20" s="6" t="s">
        <v>10</v>
      </c>
      <c r="B20" s="6">
        <v>50</v>
      </c>
      <c r="C20" s="13">
        <f>(5*100)</f>
        <v>500</v>
      </c>
    </row>
    <row r="21" spans="1:3" ht="15.75">
      <c r="A21" s="6" t="s">
        <v>11</v>
      </c>
      <c r="B21" s="6">
        <v>50</v>
      </c>
      <c r="C21" s="13">
        <f>(100*5)*50%</f>
        <v>250</v>
      </c>
    </row>
    <row r="22" spans="1:3" ht="15.75">
      <c r="A22" s="6" t="s">
        <v>31</v>
      </c>
      <c r="B22" s="6">
        <v>30</v>
      </c>
      <c r="C22" s="13">
        <v>0</v>
      </c>
    </row>
    <row r="23" spans="1:3" ht="15.75">
      <c r="A23" s="6" t="s">
        <v>27</v>
      </c>
      <c r="B23" s="6">
        <v>16</v>
      </c>
      <c r="C23" s="13">
        <f>(50*25%)*B23</f>
        <v>200</v>
      </c>
    </row>
    <row r="24" spans="1:3" ht="15.75">
      <c r="A24" s="6" t="s">
        <v>28</v>
      </c>
      <c r="B24" s="6">
        <v>12</v>
      </c>
      <c r="C24" s="13">
        <f>(50*50%)*B24</f>
        <v>300</v>
      </c>
    </row>
    <row r="25" spans="1:3" ht="15.75">
      <c r="A25" s="6" t="s">
        <v>29</v>
      </c>
      <c r="B25" s="6">
        <v>16</v>
      </c>
      <c r="C25" s="13">
        <f>(50*75%)*B25</f>
        <v>600</v>
      </c>
    </row>
    <row r="26" spans="1:3" ht="15.75">
      <c r="A26" s="6" t="s">
        <v>30</v>
      </c>
      <c r="B26" s="6">
        <v>15</v>
      </c>
      <c r="C26" s="13">
        <f>(50*100%)*B26</f>
        <v>750</v>
      </c>
    </row>
    <row r="27" spans="1:3" ht="15.75">
      <c r="A27" s="11" t="s">
        <v>13</v>
      </c>
      <c r="B27" s="11"/>
      <c r="C27" s="14">
        <f>SUM(C20:C26)</f>
        <v>2600</v>
      </c>
    </row>
    <row r="28" spans="1:3" ht="15.75">
      <c r="A28" s="15" t="s">
        <v>1</v>
      </c>
      <c r="B28" s="4"/>
      <c r="C28" s="19">
        <f>C12+C18+C27</f>
        <v>7010</v>
      </c>
    </row>
    <row r="29" spans="1:3" ht="15.75">
      <c r="A29" s="12"/>
      <c r="B29" s="12"/>
      <c r="C29" s="12"/>
    </row>
    <row r="30" spans="1:3" ht="15.75">
      <c r="A30" s="17" t="s">
        <v>7</v>
      </c>
      <c r="B30" s="12"/>
      <c r="C30" s="12"/>
    </row>
    <row r="31" spans="1:3" ht="15.75">
      <c r="A31" s="6" t="s">
        <v>2</v>
      </c>
      <c r="B31" s="6"/>
      <c r="C31" s="13">
        <v>500</v>
      </c>
    </row>
    <row r="32" spans="1:3" ht="15.75">
      <c r="A32" s="6" t="s">
        <v>3</v>
      </c>
      <c r="B32" s="6"/>
      <c r="C32" s="13">
        <v>12</v>
      </c>
    </row>
    <row r="33" spans="1:3" ht="15.75">
      <c r="A33" s="6" t="s">
        <v>4</v>
      </c>
      <c r="B33" s="6"/>
      <c r="C33" s="13">
        <v>500</v>
      </c>
    </row>
    <row r="34" spans="1:3" ht="15.75">
      <c r="A34" s="6" t="s">
        <v>17</v>
      </c>
      <c r="B34" s="6">
        <f>SUM(B22:B26)</f>
        <v>89</v>
      </c>
      <c r="C34" s="13">
        <f>B34*50</f>
        <v>4450</v>
      </c>
    </row>
    <row r="35" spans="1:3" ht="15.75">
      <c r="A35" s="6" t="s">
        <v>14</v>
      </c>
      <c r="B35" s="6"/>
      <c r="C35" s="13">
        <f>B20*1+B21*1</f>
        <v>100</v>
      </c>
    </row>
    <row r="36" spans="1:3" ht="15.75">
      <c r="A36" s="6" t="s">
        <v>34</v>
      </c>
      <c r="B36" s="6"/>
      <c r="C36" s="13">
        <f>B12*0.35+(B8*15*4*3.4/100)+(B9*15*3*3.4/100)+(B10*15*2*3.4/100)+(B11*15*3.4/100)</f>
        <v>135.1</v>
      </c>
    </row>
    <row r="37" spans="1:3" ht="15.75">
      <c r="A37" s="6" t="s">
        <v>33</v>
      </c>
      <c r="B37" s="6"/>
      <c r="C37" s="13">
        <f>B18*0.35+(B14*30*4*3.4%)+(B15*30*3*3.4%)+(B16*30*2*3.4%)+(B17*30*3.4%)</f>
        <v>48.44</v>
      </c>
    </row>
    <row r="38" spans="1:3" ht="15.75">
      <c r="A38" s="6" t="s">
        <v>32</v>
      </c>
      <c r="B38" s="6"/>
      <c r="C38" s="13">
        <f>B23*0.35+(C23*3.4%)+B24*0.35+(C24*3.4%)+B25*0.35+(C25*3.4%)+B26*0.35+(C26*3.4%)</f>
        <v>83.55000000000001</v>
      </c>
    </row>
    <row r="39" spans="1:3" ht="15.75">
      <c r="A39" s="11" t="s">
        <v>13</v>
      </c>
      <c r="B39" s="6"/>
      <c r="C39" s="14">
        <f>SUM(C31:C36)</f>
        <v>5697.1</v>
      </c>
    </row>
    <row r="40" spans="1:3" ht="15.75">
      <c r="A40" s="18" t="s">
        <v>8</v>
      </c>
      <c r="B40" s="18"/>
      <c r="C40" s="19">
        <f>C39</f>
        <v>5697.1</v>
      </c>
    </row>
    <row r="41" spans="1:3" ht="15.75">
      <c r="A41" s="12"/>
      <c r="B41" s="12"/>
      <c r="C41" s="12"/>
    </row>
    <row r="42" spans="1:3" ht="15.75">
      <c r="A42" s="15" t="s">
        <v>5</v>
      </c>
      <c r="B42" s="15"/>
      <c r="C42" s="16">
        <f>C28-C40</f>
        <v>1312.8999999999996</v>
      </c>
    </row>
    <row r="49" ht="18">
      <c r="A49" s="23" t="s">
        <v>52</v>
      </c>
    </row>
    <row r="51" ht="15.75">
      <c r="A51" s="22" t="s">
        <v>35</v>
      </c>
    </row>
    <row r="52" ht="15.75">
      <c r="A52" s="22" t="s">
        <v>36</v>
      </c>
    </row>
    <row r="53" ht="15.75">
      <c r="A53" s="22"/>
    </row>
    <row r="54" ht="15.75">
      <c r="A54" s="22" t="s">
        <v>37</v>
      </c>
    </row>
    <row r="55" ht="15.75">
      <c r="A55" s="22"/>
    </row>
    <row r="56" ht="15.75">
      <c r="A56" s="22" t="s">
        <v>47</v>
      </c>
    </row>
    <row r="57" ht="15.75">
      <c r="A57" s="22" t="s">
        <v>40</v>
      </c>
    </row>
    <row r="58" ht="15.75">
      <c r="A58" s="22" t="s">
        <v>43</v>
      </c>
    </row>
    <row r="59" ht="15.75">
      <c r="A59" s="22" t="s">
        <v>44</v>
      </c>
    </row>
    <row r="60" ht="15.75">
      <c r="A60" s="22" t="s">
        <v>41</v>
      </c>
    </row>
    <row r="61" ht="15.75">
      <c r="A61" s="22"/>
    </row>
    <row r="62" ht="15.75">
      <c r="A62" s="22" t="s">
        <v>48</v>
      </c>
    </row>
    <row r="63" ht="15.75">
      <c r="A63" s="22" t="s">
        <v>38</v>
      </c>
    </row>
    <row r="64" ht="15.75">
      <c r="A64" s="22" t="s">
        <v>45</v>
      </c>
    </row>
    <row r="65" ht="15.75">
      <c r="A65" s="22" t="s">
        <v>46</v>
      </c>
    </row>
    <row r="66" ht="15.75">
      <c r="A66" s="22" t="s">
        <v>42</v>
      </c>
    </row>
    <row r="67" ht="15.75">
      <c r="A67" s="22"/>
    </row>
    <row r="68" ht="15.75">
      <c r="A68" s="22" t="s">
        <v>49</v>
      </c>
    </row>
    <row r="69" ht="15.75">
      <c r="A69" s="22" t="s">
        <v>39</v>
      </c>
    </row>
    <row r="70" ht="15.75">
      <c r="A70" s="22" t="s">
        <v>50</v>
      </c>
    </row>
    <row r="71" ht="15.75">
      <c r="A71" s="22" t="s">
        <v>51</v>
      </c>
    </row>
  </sheetData>
  <sheetProtection/>
  <mergeCells count="3">
    <mergeCell ref="A1:C1"/>
    <mergeCell ref="A2:C2"/>
    <mergeCell ref="A4:C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Paqui</dc:creator>
  <cp:keywords/>
  <dc:description/>
  <cp:lastModifiedBy>Admin</cp:lastModifiedBy>
  <cp:lastPrinted>2015-02-08T10:35:59Z</cp:lastPrinted>
  <dcterms:created xsi:type="dcterms:W3CDTF">2015-01-30T08:24:05Z</dcterms:created>
  <dcterms:modified xsi:type="dcterms:W3CDTF">2015-02-08T10:37:30Z</dcterms:modified>
  <cp:category/>
  <cp:version/>
  <cp:contentType/>
  <cp:contentStatus/>
</cp:coreProperties>
</file>